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D39" i="1" s="1"/>
  <c r="D40" i="1" s="1"/>
  <c r="E33" i="1"/>
  <c r="F33" i="1"/>
  <c r="G33" i="1"/>
  <c r="G39" i="1" s="1"/>
  <c r="G40" i="1" s="1"/>
  <c r="H33" i="1"/>
  <c r="H39" i="1" s="1"/>
  <c r="H40" i="1" s="1"/>
  <c r="I33" i="1"/>
  <c r="J33" i="1"/>
  <c r="K33" i="1"/>
  <c r="L33" i="1"/>
  <c r="M33" i="1"/>
  <c r="B33" i="1"/>
  <c r="B28" i="1"/>
  <c r="N16" i="1"/>
  <c r="B7" i="1"/>
  <c r="C7" i="1"/>
  <c r="C6" i="1" s="1"/>
  <c r="C28" i="1"/>
  <c r="D7" i="1"/>
  <c r="D6" i="1" s="1"/>
  <c r="D28" i="1"/>
  <c r="E7" i="1"/>
  <c r="E6" i="1"/>
  <c r="E28" i="1"/>
  <c r="E39" i="1" s="1"/>
  <c r="E40" i="1" s="1"/>
  <c r="F7" i="1"/>
  <c r="F6" i="1" s="1"/>
  <c r="F28" i="1"/>
  <c r="F39" i="1" s="1"/>
  <c r="F40" i="1" s="1"/>
  <c r="G7" i="1"/>
  <c r="G6" i="1"/>
  <c r="G42" i="1" s="1"/>
  <c r="G28" i="1"/>
  <c r="H7" i="1"/>
  <c r="H6" i="1" s="1"/>
  <c r="H28" i="1"/>
  <c r="I7" i="1"/>
  <c r="I6" i="1"/>
  <c r="I28" i="1"/>
  <c r="I39" i="1" s="1"/>
  <c r="I40" i="1" s="1"/>
  <c r="J7" i="1"/>
  <c r="J6" i="1" s="1"/>
  <c r="J28" i="1"/>
  <c r="J39" i="1"/>
  <c r="J40" i="1"/>
  <c r="K7" i="1"/>
  <c r="K6" i="1"/>
  <c r="K28" i="1"/>
  <c r="K39" i="1"/>
  <c r="K40" i="1" s="1"/>
  <c r="L7" i="1"/>
  <c r="L6" i="1"/>
  <c r="L28" i="1"/>
  <c r="L39" i="1" s="1"/>
  <c r="L40" i="1" s="1"/>
  <c r="M7" i="1"/>
  <c r="M6" i="1"/>
  <c r="M22" i="1" s="1"/>
  <c r="M23" i="1" s="1"/>
  <c r="M28" i="1"/>
  <c r="M39" i="1"/>
  <c r="M40" i="1"/>
  <c r="B17" i="1"/>
  <c r="B13" i="1" s="1"/>
  <c r="C17" i="1"/>
  <c r="C13" i="1" s="1"/>
  <c r="D17" i="1"/>
  <c r="D13" i="1"/>
  <c r="D43" i="1"/>
  <c r="E17" i="1"/>
  <c r="E13" i="1" s="1"/>
  <c r="F17" i="1"/>
  <c r="F13" i="1" s="1"/>
  <c r="F43" i="1" s="1"/>
  <c r="G17" i="1"/>
  <c r="G13" i="1"/>
  <c r="G43" i="1"/>
  <c r="H17" i="1"/>
  <c r="H13" i="1" s="1"/>
  <c r="H43" i="1" s="1"/>
  <c r="I17" i="1"/>
  <c r="I13" i="1" s="1"/>
  <c r="J17" i="1"/>
  <c r="J13" i="1"/>
  <c r="J43" i="1" s="1"/>
  <c r="K17" i="1"/>
  <c r="K13" i="1"/>
  <c r="K22" i="1" s="1"/>
  <c r="K23" i="1" s="1"/>
  <c r="K43" i="1"/>
  <c r="K46" i="1" s="1"/>
  <c r="K47" i="1" s="1"/>
  <c r="L17" i="1"/>
  <c r="L13" i="1" s="1"/>
  <c r="L43" i="1" s="1"/>
  <c r="M17" i="1"/>
  <c r="M13" i="1" s="1"/>
  <c r="M43" i="1" s="1"/>
  <c r="N8" i="1"/>
  <c r="N9" i="1"/>
  <c r="N10" i="1"/>
  <c r="N11" i="1"/>
  <c r="N14" i="1"/>
  <c r="N18" i="1"/>
  <c r="N19" i="1"/>
  <c r="N29" i="1"/>
  <c r="N30" i="1"/>
  <c r="N31" i="1"/>
  <c r="N32" i="1"/>
  <c r="N35" i="1"/>
  <c r="L24" i="1"/>
  <c r="L42" i="1"/>
  <c r="I42" i="1"/>
  <c r="I24" i="1"/>
  <c r="K24" i="1"/>
  <c r="K25" i="1"/>
  <c r="K42" i="1"/>
  <c r="G22" i="1"/>
  <c r="G23" i="1" s="1"/>
  <c r="B39" i="1"/>
  <c r="B40" i="1" s="1"/>
  <c r="E24" i="1"/>
  <c r="E22" i="1" l="1"/>
  <c r="E23" i="1" s="1"/>
  <c r="E25" i="1"/>
  <c r="E43" i="1"/>
  <c r="L22" i="1"/>
  <c r="L23" i="1" s="1"/>
  <c r="G44" i="1"/>
  <c r="G45" i="1" s="1"/>
  <c r="G46" i="1"/>
  <c r="G47" i="1" s="1"/>
  <c r="D42" i="1"/>
  <c r="D22" i="1"/>
  <c r="D23" i="1" s="1"/>
  <c r="D24" i="1"/>
  <c r="D25" i="1" s="1"/>
  <c r="L46" i="1"/>
  <c r="L47" i="1" s="1"/>
  <c r="J24" i="1"/>
  <c r="J25" i="1" s="1"/>
  <c r="J42" i="1"/>
  <c r="J22" i="1"/>
  <c r="J23" i="1" s="1"/>
  <c r="L25" i="1"/>
  <c r="I43" i="1"/>
  <c r="I46" i="1" s="1"/>
  <c r="I47" i="1" s="1"/>
  <c r="I22" i="1"/>
  <c r="I23" i="1" s="1"/>
  <c r="H24" i="1"/>
  <c r="H25" i="1" s="1"/>
  <c r="H42" i="1"/>
  <c r="H22" i="1"/>
  <c r="H23" i="1" s="1"/>
  <c r="I25" i="1"/>
  <c r="F22" i="1"/>
  <c r="F23" i="1" s="1"/>
  <c r="F24" i="1"/>
  <c r="F25" i="1" s="1"/>
  <c r="F42" i="1"/>
  <c r="G24" i="1"/>
  <c r="G25" i="1" s="1"/>
  <c r="M24" i="1"/>
  <c r="M25" i="1" s="1"/>
  <c r="E42" i="1"/>
  <c r="L44" i="1"/>
  <c r="L45" i="1" s="1"/>
  <c r="K44" i="1"/>
  <c r="K45" i="1" s="1"/>
  <c r="M42" i="1"/>
  <c r="C39" i="1"/>
  <c r="C40" i="1" s="1"/>
  <c r="N33" i="1"/>
  <c r="C43" i="1"/>
  <c r="N28" i="1"/>
  <c r="C22" i="1"/>
  <c r="C23" i="1" s="1"/>
  <c r="C24" i="1"/>
  <c r="C25" i="1" s="1"/>
  <c r="C42" i="1"/>
  <c r="N7" i="1"/>
  <c r="N17" i="1"/>
  <c r="B43" i="1"/>
  <c r="N13" i="1"/>
  <c r="B6" i="1"/>
  <c r="M44" i="1" l="1"/>
  <c r="M45" i="1" s="1"/>
  <c r="M46" i="1"/>
  <c r="M47" i="1" s="1"/>
  <c r="E46" i="1"/>
  <c r="E47" i="1" s="1"/>
  <c r="E44" i="1"/>
  <c r="E45" i="1" s="1"/>
  <c r="F44" i="1"/>
  <c r="F45" i="1" s="1"/>
  <c r="F46" i="1"/>
  <c r="F47" i="1" s="1"/>
  <c r="D44" i="1"/>
  <c r="D45" i="1" s="1"/>
  <c r="D46" i="1"/>
  <c r="D47" i="1" s="1"/>
  <c r="H44" i="1"/>
  <c r="H45" i="1" s="1"/>
  <c r="H46" i="1"/>
  <c r="H47" i="1" s="1"/>
  <c r="I44" i="1"/>
  <c r="I45" i="1" s="1"/>
  <c r="J44" i="1"/>
  <c r="J45" i="1" s="1"/>
  <c r="J46" i="1"/>
  <c r="J47" i="1" s="1"/>
  <c r="N43" i="1"/>
  <c r="N39" i="1"/>
  <c r="N40" i="1" s="1"/>
  <c r="C46" i="1"/>
  <c r="C47" i="1" s="1"/>
  <c r="C44" i="1"/>
  <c r="C45" i="1" s="1"/>
  <c r="B22" i="1"/>
  <c r="B42" i="1"/>
  <c r="B24" i="1"/>
  <c r="N6" i="1"/>
  <c r="N42" i="1" l="1"/>
  <c r="N46" i="1" s="1"/>
  <c r="N47" i="1" s="1"/>
  <c r="B44" i="1"/>
  <c r="B46" i="1"/>
  <c r="B47" i="1" s="1"/>
  <c r="N22" i="1"/>
  <c r="N23" i="1" s="1"/>
  <c r="B23" i="1"/>
  <c r="B25" i="1"/>
  <c r="N24" i="1"/>
  <c r="N25" i="1" s="1"/>
  <c r="B45" i="1" l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<sst xmlns="http://schemas.openxmlformats.org/spreadsheetml/2006/main" count="57" uniqueCount="55">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</sst>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2" width="10.5703125" customWidth="1"/>
    <col min="3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1434740</v>
      </c>
      <c r="C6" s="12">
        <f t="shared" ref="C6:M6" si="0">C7+C11</f>
        <v>944524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2379264</v>
      </c>
    </row>
    <row r="7" spans="1:14" s="2" customFormat="1" ht="15.75" customHeight="1" x14ac:dyDescent="0.25">
      <c r="A7" s="28" t="s">
        <v>31</v>
      </c>
      <c r="B7" s="14">
        <f>SUM(B8:B10)</f>
        <v>1217782</v>
      </c>
      <c r="C7" s="14">
        <f t="shared" ref="C7:M7" si="2">SUM(C8:C10)</f>
        <v>784227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2002009</v>
      </c>
    </row>
    <row r="8" spans="1:14" s="2" customFormat="1" ht="15.75" customHeight="1" x14ac:dyDescent="0.25">
      <c r="A8" s="25" t="s">
        <v>27</v>
      </c>
      <c r="B8" s="14">
        <v>791033</v>
      </c>
      <c r="C8" s="14">
        <v>599923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1390956</v>
      </c>
    </row>
    <row r="9" spans="1:14" s="2" customFormat="1" ht="15.75" customHeight="1" x14ac:dyDescent="0.25">
      <c r="A9" s="25" t="s">
        <v>28</v>
      </c>
      <c r="B9" s="14">
        <v>99717</v>
      </c>
      <c r="C9" s="14">
        <v>92203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191920</v>
      </c>
    </row>
    <row r="10" spans="1:14" s="2" customFormat="1" ht="15.75" customHeight="1" x14ac:dyDescent="0.25">
      <c r="A10" s="25" t="s">
        <v>29</v>
      </c>
      <c r="B10" s="14">
        <v>327032</v>
      </c>
      <c r="C10" s="14">
        <v>92101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419133</v>
      </c>
    </row>
    <row r="11" spans="1:14" s="2" customFormat="1" ht="15.75" customHeight="1" x14ac:dyDescent="0.25">
      <c r="A11" s="28" t="s">
        <v>32</v>
      </c>
      <c r="B11" s="14">
        <v>216958</v>
      </c>
      <c r="C11" s="14">
        <v>160297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377255</v>
      </c>
    </row>
    <row r="12" spans="1:14" s="2" customFormat="1" ht="15.75" customHeight="1" x14ac:dyDescent="0.25">
      <c r="A12" s="25" t="s">
        <v>50</v>
      </c>
      <c r="B12" s="14">
        <v>100000</v>
      </c>
      <c r="C12" s="14">
        <v>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100000</v>
      </c>
    </row>
    <row r="13" spans="1:14" s="15" customFormat="1" ht="15.75" customHeight="1" x14ac:dyDescent="0.25">
      <c r="A13" s="27" t="s">
        <v>30</v>
      </c>
      <c r="B13" s="12">
        <f>B14+B17+B20</f>
        <v>2407553</v>
      </c>
      <c r="C13" s="12">
        <f t="shared" ref="C13:L13" si="3">C14+C17+C20</f>
        <v>1648517</v>
      </c>
      <c r="D13" s="12">
        <f t="shared" si="3"/>
        <v>0</v>
      </c>
      <c r="E13" s="12">
        <f t="shared" si="3"/>
        <v>0</v>
      </c>
      <c r="F13" s="12">
        <f t="shared" si="3"/>
        <v>0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4056070</v>
      </c>
    </row>
    <row r="14" spans="1:14" s="2" customFormat="1" ht="15.75" customHeight="1" x14ac:dyDescent="0.25">
      <c r="A14" s="28" t="s">
        <v>33</v>
      </c>
      <c r="B14" s="14">
        <v>1888905</v>
      </c>
      <c r="C14" s="14">
        <v>1233006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>
        <f t="shared" si="1"/>
        <v>3121911</v>
      </c>
    </row>
    <row r="15" spans="1:14" s="2" customFormat="1" ht="15.75" customHeight="1" x14ac:dyDescent="0.25">
      <c r="A15" s="25" t="s">
        <v>51</v>
      </c>
      <c r="B15" s="14">
        <v>286351</v>
      </c>
      <c r="C15" s="14">
        <v>7606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293957</v>
      </c>
    </row>
    <row r="16" spans="1:14" s="2" customFormat="1" ht="15.75" customHeight="1" x14ac:dyDescent="0.25">
      <c r="A16" s="25" t="s">
        <v>45</v>
      </c>
      <c r="B16" s="14">
        <v>948711</v>
      </c>
      <c r="C16" s="14">
        <v>503950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1452661</v>
      </c>
    </row>
    <row r="17" spans="1:14" s="2" customFormat="1" ht="15.75" customHeight="1" x14ac:dyDescent="0.25">
      <c r="A17" s="28" t="s">
        <v>47</v>
      </c>
      <c r="B17" s="14">
        <f>SUM(B18:B19)</f>
        <v>491740</v>
      </c>
      <c r="C17" s="14">
        <f t="shared" ref="C17:M17" si="4">SUM(C18:C19)</f>
        <v>407388</v>
      </c>
      <c r="D17" s="14">
        <f t="shared" si="4"/>
        <v>0</v>
      </c>
      <c r="E17" s="14">
        <f t="shared" si="4"/>
        <v>0</v>
      </c>
      <c r="F17" s="14">
        <f t="shared" si="4"/>
        <v>0</v>
      </c>
      <c r="G17" s="14">
        <f t="shared" si="4"/>
        <v>0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899128</v>
      </c>
    </row>
    <row r="18" spans="1:14" s="2" customFormat="1" ht="15.75" customHeight="1" x14ac:dyDescent="0.25">
      <c r="A18" s="25" t="s">
        <v>52</v>
      </c>
      <c r="B18" s="14">
        <v>429636</v>
      </c>
      <c r="C18" s="14">
        <v>297830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>
        <f t="shared" si="1"/>
        <v>727466</v>
      </c>
    </row>
    <row r="19" spans="1:14" s="2" customFormat="1" ht="15.75" customHeight="1" x14ac:dyDescent="0.25">
      <c r="A19" s="25" t="s">
        <v>46</v>
      </c>
      <c r="B19" s="14">
        <v>62104</v>
      </c>
      <c r="C19" s="14">
        <v>109558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171662</v>
      </c>
    </row>
    <row r="20" spans="1:14" s="2" customFormat="1" ht="15.75" customHeight="1" x14ac:dyDescent="0.25">
      <c r="A20" s="28" t="s">
        <v>53</v>
      </c>
      <c r="B20" s="14">
        <v>26908</v>
      </c>
      <c r="C20" s="14">
        <v>8123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35031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-972813</v>
      </c>
      <c r="C22" s="12">
        <f t="shared" ref="C22:J22" si="5">C6-C13</f>
        <v>-703993</v>
      </c>
      <c r="D22" s="12">
        <f t="shared" si="5"/>
        <v>0</v>
      </c>
      <c r="E22" s="12">
        <f t="shared" si="5"/>
        <v>0</v>
      </c>
      <c r="F22" s="12">
        <f t="shared" si="5"/>
        <v>0</v>
      </c>
      <c r="G22" s="12">
        <f t="shared" si="5"/>
        <v>0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-1676806</v>
      </c>
    </row>
    <row r="23" spans="1:14" s="13" customFormat="1" ht="15.75" customHeight="1" x14ac:dyDescent="0.25">
      <c r="A23" s="29" t="s">
        <v>34</v>
      </c>
      <c r="B23" s="17">
        <f>B22/B13</f>
        <v>-0.40406711711019444</v>
      </c>
      <c r="C23" s="17">
        <f t="shared" ref="C23:J23" si="6">C22/C13</f>
        <v>-0.42704624823401882</v>
      </c>
      <c r="D23" s="17" t="e">
        <f t="shared" si="6"/>
        <v>#DIV/0!</v>
      </c>
      <c r="E23" s="17" t="e">
        <f t="shared" si="6"/>
        <v>#DIV/0!</v>
      </c>
      <c r="F23" s="17" t="e">
        <f t="shared" si="6"/>
        <v>#DIV/0!</v>
      </c>
      <c r="G23" s="17" t="e">
        <f t="shared" si="6"/>
        <v>#DIV/0!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-0.41340657335795489</v>
      </c>
    </row>
    <row r="24" spans="1:14" s="13" customFormat="1" ht="15.75" customHeight="1" x14ac:dyDescent="0.25">
      <c r="A24" s="11" t="s">
        <v>18</v>
      </c>
      <c r="B24" s="12">
        <f>B6-B14</f>
        <v>-454165</v>
      </c>
      <c r="C24" s="12">
        <f t="shared" ref="C24:J24" si="7">C6-C14</f>
        <v>-288482</v>
      </c>
      <c r="D24" s="12">
        <f t="shared" si="7"/>
        <v>0</v>
      </c>
      <c r="E24" s="12">
        <f t="shared" si="7"/>
        <v>0</v>
      </c>
      <c r="F24" s="12">
        <f t="shared" si="7"/>
        <v>0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-742647</v>
      </c>
    </row>
    <row r="25" spans="1:14" s="13" customFormat="1" ht="15.75" customHeight="1" x14ac:dyDescent="0.25">
      <c r="A25" s="29" t="s">
        <v>34</v>
      </c>
      <c r="B25" s="17">
        <f>B24/B13</f>
        <v>-0.18864174537382977</v>
      </c>
      <c r="C25" s="17">
        <f t="shared" ref="C25:J25" si="8">C24/C13</f>
        <v>-0.17499485901570927</v>
      </c>
      <c r="D25" s="17" t="e">
        <f t="shared" si="8"/>
        <v>#DIV/0!</v>
      </c>
      <c r="E25" s="17" t="e">
        <f t="shared" si="8"/>
        <v>#DIV/0!</v>
      </c>
      <c r="F25" s="17" t="e">
        <f t="shared" si="8"/>
        <v>#DIV/0!</v>
      </c>
      <c r="G25" s="17" t="e">
        <f t="shared" si="8"/>
        <v>#DIV/0!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-0.18309521285382155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104229</v>
      </c>
      <c r="C28" s="12">
        <f t="shared" ref="C28:M28" si="9">SUM(C29:C32)</f>
        <v>50536</v>
      </c>
      <c r="D28" s="12">
        <f t="shared" si="9"/>
        <v>0</v>
      </c>
      <c r="E28" s="12">
        <f t="shared" si="9"/>
        <v>0</v>
      </c>
      <c r="F28" s="12">
        <f t="shared" si="9"/>
        <v>0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154765</v>
      </c>
    </row>
    <row r="29" spans="1:14" s="2" customFormat="1" ht="15.75" customHeight="1" x14ac:dyDescent="0.25">
      <c r="A29" s="28" t="s">
        <v>37</v>
      </c>
      <c r="B29" s="14">
        <v>22241</v>
      </c>
      <c r="C29" s="14">
        <v>16109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>
        <f t="shared" si="10"/>
        <v>38350</v>
      </c>
    </row>
    <row r="30" spans="1:14" s="2" customFormat="1" ht="15.75" customHeight="1" x14ac:dyDescent="0.25">
      <c r="A30" s="28" t="s">
        <v>38</v>
      </c>
      <c r="B30" s="14">
        <v>52407</v>
      </c>
      <c r="C30" s="14">
        <v>9964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62371</v>
      </c>
    </row>
    <row r="31" spans="1:14" s="2" customFormat="1" ht="15.75" customHeight="1" x14ac:dyDescent="0.25">
      <c r="A31" s="28" t="s">
        <v>39</v>
      </c>
      <c r="B31" s="14">
        <v>9337</v>
      </c>
      <c r="C31" s="14">
        <v>8185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17522</v>
      </c>
    </row>
    <row r="32" spans="1:14" s="2" customFormat="1" ht="15.75" customHeight="1" x14ac:dyDescent="0.25">
      <c r="A32" s="28" t="s">
        <v>40</v>
      </c>
      <c r="B32" s="14">
        <v>20244</v>
      </c>
      <c r="C32" s="14">
        <v>16278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36522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142044</v>
      </c>
      <c r="C33" s="12">
        <f t="shared" si="11"/>
        <v>80517</v>
      </c>
      <c r="D33" s="12">
        <f t="shared" si="11"/>
        <v>0</v>
      </c>
      <c r="E33" s="12">
        <f t="shared" si="11"/>
        <v>0</v>
      </c>
      <c r="F33" s="12">
        <f t="shared" si="11"/>
        <v>0</v>
      </c>
      <c r="G33" s="12">
        <f t="shared" si="11"/>
        <v>0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222561</v>
      </c>
    </row>
    <row r="34" spans="1:14" s="2" customFormat="1" ht="15.75" customHeight="1" x14ac:dyDescent="0.25">
      <c r="A34" s="28" t="s">
        <v>41</v>
      </c>
      <c r="B34" s="14">
        <v>11158</v>
      </c>
      <c r="C34" s="14">
        <v>13073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>
        <f>SUM(B34:M34)</f>
        <v>24231</v>
      </c>
    </row>
    <row r="35" spans="1:14" s="2" customFormat="1" ht="15.75" customHeight="1" x14ac:dyDescent="0.25">
      <c r="A35" s="28" t="s">
        <v>42</v>
      </c>
      <c r="B35" s="14">
        <v>23097</v>
      </c>
      <c r="C35" s="14">
        <v>9170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>
        <f t="shared" si="10"/>
        <v>32267</v>
      </c>
    </row>
    <row r="36" spans="1:14" s="2" customFormat="1" ht="15.75" customHeight="1" x14ac:dyDescent="0.25">
      <c r="A36" s="28" t="s">
        <v>43</v>
      </c>
      <c r="B36" s="14">
        <v>32482</v>
      </c>
      <c r="C36" s="14">
        <v>6992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>
        <f>SUM(B36:M36)</f>
        <v>39474</v>
      </c>
    </row>
    <row r="37" spans="1:14" s="2" customFormat="1" ht="15.75" customHeight="1" x14ac:dyDescent="0.25">
      <c r="A37" s="28" t="s">
        <v>44</v>
      </c>
      <c r="B37" s="14">
        <v>75307</v>
      </c>
      <c r="C37" s="14">
        <v>51282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126589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-37815</v>
      </c>
      <c r="C39" s="12">
        <f t="shared" ref="C39:J39" si="12">C28-C33</f>
        <v>-29981</v>
      </c>
      <c r="D39" s="12">
        <f t="shared" si="12"/>
        <v>0</v>
      </c>
      <c r="E39" s="12">
        <f t="shared" si="12"/>
        <v>0</v>
      </c>
      <c r="F39" s="12">
        <f t="shared" si="12"/>
        <v>0</v>
      </c>
      <c r="G39" s="12">
        <f t="shared" si="12"/>
        <v>0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-67796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-0.26622032609613921</v>
      </c>
      <c r="C40" s="17">
        <f t="shared" si="13"/>
        <v>-0.37235614839102299</v>
      </c>
      <c r="D40" s="17" t="e">
        <f t="shared" si="13"/>
        <v>#DIV/0!</v>
      </c>
      <c r="E40" s="17" t="e">
        <f t="shared" si="13"/>
        <v>#DIV/0!</v>
      </c>
      <c r="F40" s="17" t="e">
        <f t="shared" si="13"/>
        <v>#DIV/0!</v>
      </c>
      <c r="G40" s="17" t="e">
        <f t="shared" si="13"/>
        <v>#DIV/0!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-0.30461761045286462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1538969</v>
      </c>
      <c r="C42" s="12">
        <f t="shared" ref="C42:J42" si="14">C6+C28</f>
        <v>995060</v>
      </c>
      <c r="D42" s="12">
        <f t="shared" si="14"/>
        <v>0</v>
      </c>
      <c r="E42" s="12">
        <f t="shared" si="14"/>
        <v>0</v>
      </c>
      <c r="F42" s="12">
        <f t="shared" si="14"/>
        <v>0</v>
      </c>
      <c r="G42" s="12">
        <f t="shared" si="14"/>
        <v>0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2534029</v>
      </c>
    </row>
    <row r="43" spans="1:14" s="2" customFormat="1" ht="15.75" customHeight="1" x14ac:dyDescent="0.25">
      <c r="A43" s="20" t="s">
        <v>22</v>
      </c>
      <c r="B43" s="12">
        <f>B13+B33</f>
        <v>2549597</v>
      </c>
      <c r="C43" s="12">
        <f t="shared" ref="C43:J43" si="15">C13+C33</f>
        <v>1729034</v>
      </c>
      <c r="D43" s="12">
        <f t="shared" si="15"/>
        <v>0</v>
      </c>
      <c r="E43" s="12">
        <f t="shared" si="15"/>
        <v>0</v>
      </c>
      <c r="F43" s="12">
        <f t="shared" si="15"/>
        <v>0</v>
      </c>
      <c r="G43" s="12">
        <f t="shared" si="15"/>
        <v>0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4278631</v>
      </c>
    </row>
    <row r="44" spans="1:14" s="2" customFormat="1" ht="15.75" customHeight="1" x14ac:dyDescent="0.25">
      <c r="A44" s="20" t="s">
        <v>24</v>
      </c>
      <c r="B44" s="23">
        <f>B42-B43</f>
        <v>-1010628</v>
      </c>
      <c r="C44" s="23">
        <f t="shared" ref="C44:J44" si="16">C42-C43</f>
        <v>-733974</v>
      </c>
      <c r="D44" s="23">
        <f t="shared" si="16"/>
        <v>0</v>
      </c>
      <c r="E44" s="23">
        <f t="shared" si="16"/>
        <v>0</v>
      </c>
      <c r="F44" s="23">
        <f t="shared" si="16"/>
        <v>0</v>
      </c>
      <c r="G44" s="23">
        <f t="shared" si="16"/>
        <v>0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-1744602</v>
      </c>
    </row>
    <row r="45" spans="1:14" s="2" customFormat="1" ht="17.25" customHeight="1" x14ac:dyDescent="0.25">
      <c r="A45" s="20" t="s">
        <v>23</v>
      </c>
      <c r="B45" s="17">
        <f>B44/B43</f>
        <v>-0.39638735062835423</v>
      </c>
      <c r="C45" s="17">
        <f t="shared" ref="C45:J45" si="17">C44/C43</f>
        <v>-0.42449946039233466</v>
      </c>
      <c r="D45" s="17" t="e">
        <f t="shared" si="17"/>
        <v>#DIV/0!</v>
      </c>
      <c r="E45" s="17" t="e">
        <f t="shared" si="17"/>
        <v>#DIV/0!</v>
      </c>
      <c r="F45" s="17" t="e">
        <f t="shared" si="17"/>
        <v>#DIV/0!</v>
      </c>
      <c r="G45" s="17" t="e">
        <f t="shared" si="17"/>
        <v>#DIV/0!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-0.40774771182651648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-491980</v>
      </c>
      <c r="C46" s="12">
        <f t="shared" si="18"/>
        <v>-318463</v>
      </c>
      <c r="D46" s="12">
        <f t="shared" si="18"/>
        <v>0</v>
      </c>
      <c r="E46" s="12">
        <f t="shared" si="18"/>
        <v>0</v>
      </c>
      <c r="F46" s="12">
        <f t="shared" si="18"/>
        <v>0</v>
      </c>
      <c r="G46" s="12">
        <f t="shared" si="18"/>
        <v>0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-810443</v>
      </c>
    </row>
    <row r="47" spans="1:14" ht="16.5" x14ac:dyDescent="0.25">
      <c r="A47" s="21" t="s">
        <v>23</v>
      </c>
      <c r="B47" s="17">
        <f>B46/B43</f>
        <v>-0.19296382918555363</v>
      </c>
      <c r="C47" s="17">
        <f t="shared" ref="C47:J47" si="19">C46/C43</f>
        <v>-0.18418550473848402</v>
      </c>
      <c r="D47" s="17" t="e">
        <f t="shared" si="19"/>
        <v>#DIV/0!</v>
      </c>
      <c r="E47" s="17" t="e">
        <f t="shared" si="19"/>
        <v>#DIV/0!</v>
      </c>
      <c r="F47" s="17" t="e">
        <f t="shared" si="19"/>
        <v>#DIV/0!</v>
      </c>
      <c r="G47" s="17" t="e">
        <f t="shared" si="19"/>
        <v>#DIV/0!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-0.18941642782469439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2020-06-02T07:16:21Z</cp:lastPrinted>
  <dcterms:created xsi:type="dcterms:W3CDTF">2003-04-14T10:54:49Z</dcterms:created>
  <dcterms:modified xsi:type="dcterms:W3CDTF">2020-06-02T07:16:26Z</dcterms:modified>
</cp:coreProperties>
</file>